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 Юдина\Desktop\ШНОР\2022 год\ноябрь 2021 начало\Отбор+500-плюс_2022\"/>
    </mc:Choice>
  </mc:AlternateContent>
  <bookViews>
    <workbookView xWindow="0" yWindow="0" windowWidth="28755" windowHeight="11445" activeTab="1"/>
  </bookViews>
  <sheets>
    <sheet name="Группировка ОО" sheetId="3" r:id="rId1"/>
    <sheet name="Список ШНОР" sheetId="2" r:id="rId2"/>
  </sheets>
  <definedNames>
    <definedName name="_xlnm._FilterDatabase" localSheetId="1" hidden="1">'Список ШНОР'!$A$1:$I$51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I8" i="3" l="1"/>
  <c r="J4" i="3" l="1"/>
  <c r="C6" i="3" l="1"/>
  <c r="H6" i="3"/>
  <c r="C4" i="3"/>
  <c r="D6" i="3"/>
  <c r="G6" i="3"/>
  <c r="E4" i="3"/>
  <c r="E6" i="3"/>
  <c r="G4" i="3"/>
  <c r="F6" i="3"/>
  <c r="I4" i="3" l="1"/>
</calcChain>
</file>

<file path=xl/sharedStrings.xml><?xml version="1.0" encoding="utf-8"?>
<sst xmlns="http://schemas.openxmlformats.org/spreadsheetml/2006/main" count="373" uniqueCount="149">
  <si>
    <t>Регион</t>
  </si>
  <si>
    <t>Логин_ОО</t>
  </si>
  <si>
    <t>Название_ОО</t>
  </si>
  <si>
    <t>Код региона</t>
  </si>
  <si>
    <t>Динамика ШНОР</t>
  </si>
  <si>
    <t>Участие в проекте "500+"</t>
  </si>
  <si>
    <t>Кластеры образовательных реультатов (2021 г.)</t>
  </si>
  <si>
    <t>Анализ контекстных данных</t>
  </si>
  <si>
    <t>Базово неуспевающие</t>
  </si>
  <si>
    <t>Умеренно неуспевающие</t>
  </si>
  <si>
    <t>Сильно неуспевающие</t>
  </si>
  <si>
    <t>Всего</t>
  </si>
  <si>
    <t>Для отбора</t>
  </si>
  <si>
    <t>Отбор</t>
  </si>
  <si>
    <t>Нет значительных трудностей</t>
  </si>
  <si>
    <t>Есть трудности</t>
  </si>
  <si>
    <r>
      <t>Школы с низкими образовательными результатами, 2021 год
(</t>
    </r>
    <r>
      <rPr>
        <b/>
        <u/>
        <sz val="12"/>
        <color theme="1"/>
        <rFont val="Calibri"/>
        <family val="2"/>
        <charset val="204"/>
        <scheme val="minor"/>
      </rPr>
      <t>НЕ участвовавшие</t>
    </r>
    <r>
      <rPr>
        <b/>
        <sz val="12"/>
        <color theme="1"/>
        <rFont val="Calibri"/>
        <family val="2"/>
        <charset val="204"/>
        <scheme val="minor"/>
      </rPr>
      <t xml:space="preserve"> в проекте "500+" в 2019 и 2020 гг)</t>
    </r>
  </si>
  <si>
    <r>
      <rPr>
        <b/>
        <sz val="11"/>
        <color theme="1"/>
        <rFont val="Calibri"/>
        <family val="2"/>
        <charset val="204"/>
        <scheme val="minor"/>
      </rPr>
      <t>NB!</t>
    </r>
    <r>
      <rPr>
        <sz val="11"/>
        <color theme="1"/>
        <rFont val="Calibri"/>
        <family val="2"/>
        <charset val="204"/>
        <scheme val="minor"/>
      </rPr>
      <t xml:space="preserve"> Исходя из имеющихся контекстных данных об ОО региона (например, уровень материальной обеспеченности, кадровых дефицитов, транспортной доступности и т.д.), рекомендуется заполнить столбец "Анализ контекстных данных" (столбец H) на листе "Список ШНОР".
В соответствующую ячейку следует проставить числа 1 или 2.
1 –  в ОО нет значительных трудностей
2 – в ОО есть значительные трудности
После этого данные в таблице (C6:H6) будут автоматически пересчитаны</t>
    </r>
  </si>
  <si>
    <t>Ульяновская область</t>
  </si>
  <si>
    <t>sch730301</t>
  </si>
  <si>
    <t>Муниципальное общеобразовательное учреждение «Байдулинская средняя общеобразовательная школа» муниципального образования «Тереньгульский район» Ульяновской области</t>
  </si>
  <si>
    <t>В списках 2019 и 2021 гг</t>
  </si>
  <si>
    <t>Не участовали в проекте</t>
  </si>
  <si>
    <t>1 Базово неуспевающие</t>
  </si>
  <si>
    <t>sch733207</t>
  </si>
  <si>
    <t>Муниципальное общеобразовательное учреждение средняя школа с. Выползово</t>
  </si>
  <si>
    <t>sch730060</t>
  </si>
  <si>
    <t>муниципальное бюджетное общеобразовательное учреждение "Карлинская средняя школа  "</t>
  </si>
  <si>
    <t>2 Умеренно неуспевающие</t>
  </si>
  <si>
    <t>sch733130</t>
  </si>
  <si>
    <t>Муниципальное общеобразовательное учреждение Новочеремшанская средняя общеобразовательная школа</t>
  </si>
  <si>
    <t>sch733170</t>
  </si>
  <si>
    <t>Муниципальное общеобразовательное учреждение Шиловская средняя школа</t>
  </si>
  <si>
    <t>sch733229</t>
  </si>
  <si>
    <t>филиал МОУ Большеключищенской СШ в с.Елшанка</t>
  </si>
  <si>
    <t>sch736009</t>
  </si>
  <si>
    <t>Муниципальное общеобразовательное учреждение "Вязовская основная школа  "</t>
  </si>
  <si>
    <t>sch730003</t>
  </si>
  <si>
    <t>муниципальное бюджетное общеобразовательное учреждение " Баратаевская средняя школа  "</t>
  </si>
  <si>
    <t>3 Сильно неуспевающие</t>
  </si>
  <si>
    <t>sch733319</t>
  </si>
  <si>
    <t>муниципальное бюджетное общеобразовательное учреждение "Кротовская средняя школа  "</t>
  </si>
  <si>
    <t>sch733321</t>
  </si>
  <si>
    <t>муниципальное бюджетное образовательное учреждение "Открытая (сменная) общеобразовательная школа №4"</t>
  </si>
  <si>
    <t>sch730184</t>
  </si>
  <si>
    <t>Муниципальное общеобразовательное учреждение Бирючевская основная школа</t>
  </si>
  <si>
    <t>Только в списке 2021 года</t>
  </si>
  <si>
    <t>sch730268</t>
  </si>
  <si>
    <t>Муниципальное общеобразовательное Силикатненская средняя школа имени В.Г.Штыркина</t>
  </si>
  <si>
    <t>sch730291</t>
  </si>
  <si>
    <t>Муниципальное общеобразовательное учреждение средняя школа с. Студенец Кузоватовского района Ульяновской области</t>
  </si>
  <si>
    <t>sch730309</t>
  </si>
  <si>
    <t>Муниципальное общеобразовательное учреждение "Тереньгульская средняя общеобразовательная школа " муниципального образования  "Тереньгульский район " Ульяновской области"</t>
  </si>
  <si>
    <t>sch730311</t>
  </si>
  <si>
    <t>МОУ Баевская СШ</t>
  </si>
  <si>
    <t>sch733147</t>
  </si>
  <si>
    <t>Муниципальное казённое общеобразовательное учреждение Старопичеурская средняя школа</t>
  </si>
  <si>
    <t>sch733149</t>
  </si>
  <si>
    <t>Муниципальное казенное общеобразовательное учреждение Шалкинская средняя школа</t>
  </si>
  <si>
    <t>sch733215</t>
  </si>
  <si>
    <t>Муниципальное общеобразовательное учреждение "Сосновская средняя общеобразовательная школа " муниципального образования  "Тереньгульский район " Ульяновской области"</t>
  </si>
  <si>
    <t>sch733237</t>
  </si>
  <si>
    <t>МОУ Верхнетимерсянская средняя школа муниципального образования "Цильнинский район" Ульяновской области"</t>
  </si>
  <si>
    <t>sch733239</t>
  </si>
  <si>
    <t>МОУ Кундюковская средняя школа муниципального образования "Цильнинский район" Ульяновской области"</t>
  </si>
  <si>
    <t>sch730005</t>
  </si>
  <si>
    <t>муниципальное бюджетное общеобразовательное учреждение города Ульяновска "Средняя школа №8 имени Н. В. Пономарёвой  "</t>
  </si>
  <si>
    <t>sch730006</t>
  </si>
  <si>
    <t>муниципальное бюджетное общеобразовательное учреждение города Ульяновска "Средняя школа №9  "</t>
  </si>
  <si>
    <t>sch730014</t>
  </si>
  <si>
    <t>муниципальное бюджетное общеобразовательное учреждение города Ульяновска "Кадетская школа №7 им. В.В. Кашкадамовой  "</t>
  </si>
  <si>
    <t>sch730023</t>
  </si>
  <si>
    <t>муниципальное бюджетное общеобразовательное учреждение города Ульяновска "Средняя школа №37  "</t>
  </si>
  <si>
    <t>sch730074</t>
  </si>
  <si>
    <t>муниципальное бюджетное общеобразовательное учреждение города Ульяновска "Средняя школа №49  "</t>
  </si>
  <si>
    <t>sch730139</t>
  </si>
  <si>
    <t>Муниципальное общеобразовательное учреждение Вешкаймская средняя общеобразовательная школа № 1</t>
  </si>
  <si>
    <t>sch733030</t>
  </si>
  <si>
    <t>Муниципальное общеобразовательное учреждение «Средняя общеобразовательная школа с.Чувашская Решётка» муниципального образования «Барышский район» Ульяновской области</t>
  </si>
  <si>
    <t>sch733044</t>
  </si>
  <si>
    <t>Муниципальное казённое общеобразовательное учреждение Инзенская средняя школа №3 имени Д.П. Ознобишина</t>
  </si>
  <si>
    <t>sch733172</t>
  </si>
  <si>
    <t>Муниципальное общеобразовательное учреждение Тушнинская средняя школа имени Ф.Е.Крайнова</t>
  </si>
  <si>
    <t>sch733243</t>
  </si>
  <si>
    <t>МОУ Новоалгашинская средняя школа муниципального образования "Цильнинский район"Ульяновской области"</t>
  </si>
  <si>
    <t>sch736003</t>
  </si>
  <si>
    <t>Муниципальное казённое общеобразовательное учреждение "Подлесненская основная школа  "</t>
  </si>
  <si>
    <t>sch736084</t>
  </si>
  <si>
    <t>Муниципальное общеобразовательное учреждение Приволжская основная школа</t>
  </si>
  <si>
    <t>sch730142</t>
  </si>
  <si>
    <t>Муниципальное общеобразовательное учреждение Каргинская средняя общеобразовательная школа</t>
  </si>
  <si>
    <t>sch730151</t>
  </si>
  <si>
    <t>Муниципальное казённое общеобразовательное учреждение Сосновская средняя школа</t>
  </si>
  <si>
    <t>sch730266</t>
  </si>
  <si>
    <t>Муниципальное общеобразовательное учреждение Красногуляевская средняя школа</t>
  </si>
  <si>
    <t>sch730283</t>
  </si>
  <si>
    <t>Муниципальное общеобразовательное учреждение средняя школа п.ст. Налейка Кузоватовского района Ульяновской области</t>
  </si>
  <si>
    <t>sch733209</t>
  </si>
  <si>
    <t>Муниципальное общеобразовательное учреждение Чеботаевская средняя школа</t>
  </si>
  <si>
    <t>sch733234</t>
  </si>
  <si>
    <t>филиал муниципального общеобразовательного учреждения Зеленорощинской средней школы в с. Ивановка</t>
  </si>
  <si>
    <t>sch736047</t>
  </si>
  <si>
    <t>МБОУ "Основная школа с. Степная Васильевка"</t>
  </si>
  <si>
    <t>sch730310</t>
  </si>
  <si>
    <t>Муниципальное общеобразовательное учреждение "Ясашно-Ташлинская средняя общеобразовательная школа " муниципального образования  "Тереньгульский район " Ульяновской области"</t>
  </si>
  <si>
    <t>Участвовали в проекте</t>
  </si>
  <si>
    <t>sch733212</t>
  </si>
  <si>
    <t>Муниципальное общеобразовательное учреждение "Красноборская средняя общеобразовательная школа " муниципального образования  "Тереньгульский район " Ульяновской области"</t>
  </si>
  <si>
    <t>sch730028</t>
  </si>
  <si>
    <t>муниципальное бюджетное общеобразовательное учреждение города Ульяновска "Средняя школа №48 имени Героя России Д.С. Кожемякина  "</t>
  </si>
  <si>
    <t>sch730342</t>
  </si>
  <si>
    <t>Муниципальное общеобразовательное учреждение "Ореховская средняя школа  "</t>
  </si>
  <si>
    <t>sch733206</t>
  </si>
  <si>
    <t>Муниципальное общеобразовательное учреждение средняя школа с. Хмелёвка</t>
  </si>
  <si>
    <t>sch730017</t>
  </si>
  <si>
    <t>муниципальное бюджетное общеобразовательное учреждение города Ульяновска "Средняя школа №27  "</t>
  </si>
  <si>
    <t>sch730064</t>
  </si>
  <si>
    <t>муниципальное бюджетное общеобразовательное учреждение города Ульяновска "Средняя школа № 56  "</t>
  </si>
  <si>
    <t>sch733039</t>
  </si>
  <si>
    <t>Муниципальное общеобразовательное учреждение Шарловская средняя общеобразовательная школа</t>
  </si>
  <si>
    <t>sch733245</t>
  </si>
  <si>
    <t>МОУ Покровская средняя школа муниципального образования "Цильнинский район" Ульяновской области"</t>
  </si>
  <si>
    <t>sch733254</t>
  </si>
  <si>
    <t>Муниципальное общеобразовательное учреждение Андреевская средняя школа имени Н.Н.Благова</t>
  </si>
  <si>
    <t>sch736038</t>
  </si>
  <si>
    <t>Муниципальное общеобразовательное учреждение основная общеобразовательная школа с. Волынщина Кузоватовского района Ульяновской области</t>
  </si>
  <si>
    <t>ТЕРЕНГУЛЬСКИЙ РАЙОН</t>
  </si>
  <si>
    <t>СУРСКИЙ РАЙОН</t>
  </si>
  <si>
    <t>г. Ульяновск</t>
  </si>
  <si>
    <t>Новомалыклинский район</t>
  </si>
  <si>
    <t>Сенгилеевский район</t>
  </si>
  <si>
    <t>Ульяновский район</t>
  </si>
  <si>
    <t>Радищевский район</t>
  </si>
  <si>
    <t>Кузоватовский район</t>
  </si>
  <si>
    <t>Теренгульский район</t>
  </si>
  <si>
    <t>Николаевский район</t>
  </si>
  <si>
    <t>Павловский район</t>
  </si>
  <si>
    <t>й район</t>
  </si>
  <si>
    <t>Цильнинский район</t>
  </si>
  <si>
    <t>Вешкаймский район</t>
  </si>
  <si>
    <t>Барышский район</t>
  </si>
  <si>
    <t>Инзенский район</t>
  </si>
  <si>
    <t>Майнский район</t>
  </si>
  <si>
    <t>Новоульяновск</t>
  </si>
  <si>
    <t>Карсунский район</t>
  </si>
  <si>
    <t>Сурский район</t>
  </si>
  <si>
    <t>Мелекесский район</t>
  </si>
  <si>
    <t>Базарносызганский район</t>
  </si>
  <si>
    <t>Чердаклинский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</si>
</sst>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1"/>
      <color theme="1"/>
      <name val="Symbol"/>
      <family val="1"/>
      <charset val="2"/>
    </font>
    <font>
      <b/>
      <u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7"/>
    </xf>
    <xf numFmtId="0" fontId="0" fillId="0" borderId="0" xfId="0" applyAlignment="1">
      <alignment horizontal="left" vertical="center" indent="7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0" fillId="4" borderId="1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5" fillId="4" borderId="14" xfId="0" applyFont="1" applyFill="1" applyBorder="1" applyAlignment="1" applyProtection="1">
      <alignment horizontal="right" vertical="center"/>
      <protection hidden="1"/>
    </xf>
    <xf numFmtId="0" fontId="0" fillId="4" borderId="15" xfId="0" applyFill="1" applyBorder="1" applyProtection="1">
      <protection hidden="1"/>
    </xf>
    <xf numFmtId="0" fontId="0" fillId="4" borderId="16" xfId="0" applyFill="1" applyBorder="1" applyAlignment="1" applyProtection="1">
      <protection hidden="1"/>
    </xf>
    <xf numFmtId="0" fontId="0" fillId="4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5" fillId="3" borderId="5" xfId="0" applyFont="1" applyFill="1" applyBorder="1" applyAlignment="1" applyProtection="1">
      <alignment horizontal="center" vertical="center"/>
      <protection locked="0" hidden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left" vertical="top" wrapText="1"/>
      <protection hidden="1"/>
    </xf>
    <xf numFmtId="0" fontId="0" fillId="2" borderId="4" xfId="0" applyFill="1" applyBorder="1" applyAlignment="1" applyProtection="1">
      <alignment horizontal="left" vertical="top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C7" sqref="C7:H7"/>
    </sheetView>
  </sheetViews>
  <sheetFormatPr defaultRowHeight="15" x14ac:dyDescent="0.25"/>
  <cols>
    <col min="1" max="1" width="2.5703125" customWidth="1"/>
    <col min="2" max="2" width="22.85546875" customWidth="1"/>
    <col min="3" max="8" width="22.7109375" style="1" customWidth="1"/>
    <col min="9" max="9" width="15" customWidth="1"/>
    <col min="10" max="10" width="14.28515625" customWidth="1"/>
    <col min="11" max="11" width="3.42578125" customWidth="1"/>
    <col min="12" max="14" width="22.7109375" customWidth="1"/>
  </cols>
  <sheetData>
    <row r="1" spans="2:11" ht="11.25" customHeight="1" thickBot="1" x14ac:dyDescent="0.3"/>
    <row r="2" spans="2:11" ht="46.5" customHeight="1" x14ac:dyDescent="0.25">
      <c r="B2" s="23" t="str">
        <f>'Список ШНОР'!B2</f>
        <v>Ульяновская область</v>
      </c>
      <c r="C2" s="27" t="s">
        <v>16</v>
      </c>
      <c r="D2" s="28"/>
      <c r="E2" s="28"/>
      <c r="F2" s="28"/>
      <c r="G2" s="28"/>
      <c r="H2" s="28"/>
      <c r="I2" s="28"/>
      <c r="J2" s="29"/>
    </row>
    <row r="3" spans="2:11" ht="15" customHeight="1" x14ac:dyDescent="0.25">
      <c r="B3" s="24"/>
      <c r="C3" s="33" t="s">
        <v>8</v>
      </c>
      <c r="D3" s="33"/>
      <c r="E3" s="33" t="s">
        <v>9</v>
      </c>
      <c r="F3" s="33"/>
      <c r="G3" s="33" t="s">
        <v>10</v>
      </c>
      <c r="H3" s="33"/>
      <c r="I3" s="7" t="s">
        <v>11</v>
      </c>
      <c r="J3" s="8" t="s">
        <v>12</v>
      </c>
    </row>
    <row r="4" spans="2:11" ht="18.75" x14ac:dyDescent="0.3">
      <c r="B4" s="24"/>
      <c r="C4" s="31">
        <f>COUNTIFS('Список ШНОР'!$B:$B,'Группировка ОО'!$B$2,'Список ШНОР'!$F:$F,"Не*",'Список ШНОР'!$G:$G,"1*")</f>
        <v>11</v>
      </c>
      <c r="D4" s="31"/>
      <c r="E4" s="31">
        <f>COUNTIFS('Список ШНОР'!$B:$B,'Группировка ОО'!$B$2,'Список ШНОР'!$F:$F,"Не*",'Список ШНОР'!$G:$G,"2*")</f>
        <v>17</v>
      </c>
      <c r="F4" s="31"/>
      <c r="G4" s="31">
        <f>COUNTIFS('Список ШНОР'!$B:$B,'Группировка ОО'!$B$2,'Список ШНОР'!$F:$F,"Не*",'Список ШНОР'!$G:$G,"3*")</f>
        <v>10</v>
      </c>
      <c r="H4" s="31"/>
      <c r="I4" s="32">
        <f>SUM(C4:H4)</f>
        <v>38</v>
      </c>
      <c r="J4" s="22">
        <f>INDEX('Список ШНОР'!I:I,MATCH('Группировка ОО'!B2,'Список ШНОР'!B:B,0))</f>
        <v>18</v>
      </c>
    </row>
    <row r="5" spans="2:11" ht="30" x14ac:dyDescent="0.25">
      <c r="B5" s="24"/>
      <c r="C5" s="9" t="s">
        <v>14</v>
      </c>
      <c r="D5" s="9" t="s">
        <v>15</v>
      </c>
      <c r="E5" s="9" t="s">
        <v>14</v>
      </c>
      <c r="F5" s="9" t="s">
        <v>15</v>
      </c>
      <c r="G5" s="9" t="s">
        <v>14</v>
      </c>
      <c r="H5" s="9" t="s">
        <v>15</v>
      </c>
      <c r="I5" s="32"/>
      <c r="J5" s="22"/>
    </row>
    <row r="6" spans="2:11" ht="18.75" x14ac:dyDescent="0.3">
      <c r="B6" s="24"/>
      <c r="C6" s="10">
        <f>COUNTIFS('Список ШНОР'!$B:$B,'Группировка ОО'!$B$2,'Список ШНОР'!$F:$F,"Не*",'Список ШНОР'!$G:$G,"1*",'Список ШНОР'!$H:$H,"1")</f>
        <v>0</v>
      </c>
      <c r="D6" s="10">
        <f>COUNTIFS('Список ШНОР'!$B:$B,'Группировка ОО'!$B$2,'Список ШНОР'!$F:$F,"Не*",'Список ШНОР'!$G:$G,"1*",'Список ШНОР'!$H:$H,"2")</f>
        <v>0</v>
      </c>
      <c r="E6" s="10">
        <f>COUNTIFS('Список ШНОР'!$B:$B,'Группировка ОО'!$B$2,'Список ШНОР'!$F:$F,"Не*",'Список ШНОР'!$G:$G,"2*",'Список ШНОР'!$H:$H,"1")</f>
        <v>0</v>
      </c>
      <c r="F6" s="10">
        <f>COUNTIFS('Список ШНОР'!$B:$B,'Группировка ОО'!$B$2,'Список ШНОР'!$F:$F,"Не*",'Список ШНОР'!$G:$G,"2*",'Список ШНОР'!$H:$H,"2")</f>
        <v>0</v>
      </c>
      <c r="G6" s="10">
        <f>COUNTIFS('Список ШНОР'!$B:$B,'Группировка ОО'!$B$2,'Список ШНОР'!$F:$F,"Не*",'Список ШНОР'!$G:$G,"3*",'Список ШНОР'!$H:$H,"1")</f>
        <v>0</v>
      </c>
      <c r="H6" s="10">
        <f>COUNTIFS('Список ШНОР'!$B:$B,'Группировка ОО'!$B$2,'Список ШНОР'!$F:$F,"Не*",'Список ШНОР'!$G:$G,"3*",'Список ШНОР'!$H:$H,"2")</f>
        <v>0</v>
      </c>
      <c r="I6" s="32"/>
      <c r="J6" s="22"/>
    </row>
    <row r="7" spans="2:11" ht="94.5" customHeight="1" thickBot="1" x14ac:dyDescent="0.3">
      <c r="B7" s="11"/>
      <c r="C7" s="25" t="s">
        <v>17</v>
      </c>
      <c r="D7" s="26"/>
      <c r="E7" s="26"/>
      <c r="F7" s="26"/>
      <c r="G7" s="26"/>
      <c r="H7" s="26"/>
      <c r="I7" s="12"/>
      <c r="J7" s="13"/>
      <c r="K7" s="3"/>
    </row>
    <row r="8" spans="2:11" ht="26.25" customHeight="1" thickBot="1" x14ac:dyDescent="0.3">
      <c r="B8" s="14" t="s">
        <v>13</v>
      </c>
      <c r="C8" s="19"/>
      <c r="D8" s="19"/>
      <c r="E8" s="19"/>
      <c r="F8" s="19"/>
      <c r="G8" s="19"/>
      <c r="H8" s="19"/>
      <c r="I8" s="30">
        <f>SUM(C8:H8)</f>
        <v>0</v>
      </c>
      <c r="J8" s="22"/>
    </row>
    <row r="9" spans="2:11" ht="9.75" customHeight="1" thickBot="1" x14ac:dyDescent="0.3">
      <c r="B9" s="15"/>
      <c r="C9" s="16"/>
      <c r="D9" s="16"/>
      <c r="E9" s="16"/>
      <c r="F9" s="16"/>
      <c r="G9" s="16"/>
      <c r="H9" s="16"/>
      <c r="I9" s="17"/>
      <c r="J9" s="18"/>
    </row>
    <row r="10" spans="2:11" x14ac:dyDescent="0.25">
      <c r="C10" s="5"/>
    </row>
    <row r="11" spans="2:11" x14ac:dyDescent="0.25">
      <c r="C11"/>
    </row>
    <row r="12" spans="2:11" x14ac:dyDescent="0.25">
      <c r="C12"/>
    </row>
    <row r="13" spans="2:11" x14ac:dyDescent="0.25">
      <c r="C13" s="6"/>
    </row>
    <row r="14" spans="2:11" x14ac:dyDescent="0.25">
      <c r="C14"/>
    </row>
    <row r="15" spans="2:11" x14ac:dyDescent="0.25">
      <c r="C15" s="5"/>
    </row>
    <row r="16" spans="2:11" x14ac:dyDescent="0.25">
      <c r="C16" s="4"/>
    </row>
  </sheetData>
  <sheetProtection algorithmName="SHA-512" hashValue="eOMuvf5fEMkCDF05K+jn62Q+DpfaQ5M6NOaREmnD147/R3hSzNnrXeiKOVexHFFeU/SYMLTXvfBCa7/TrPqa8g==" saltValue="bVPzp+/f07O0IZZ5f4ct1w==" spinCount="100000" sheet="1" objects="1" scenarios="1"/>
  <mergeCells count="12">
    <mergeCell ref="J4:J6"/>
    <mergeCell ref="B2:B6"/>
    <mergeCell ref="C7:H7"/>
    <mergeCell ref="C2:J2"/>
    <mergeCell ref="I8:J8"/>
    <mergeCell ref="C4:D4"/>
    <mergeCell ref="E4:F4"/>
    <mergeCell ref="G4:H4"/>
    <mergeCell ref="I4:I6"/>
    <mergeCell ref="G3:H3"/>
    <mergeCell ref="E3:F3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60" zoomScaleNormal="100" workbookViewId="0">
      <pane ySplit="1" topLeftCell="A41" activePane="bottomLeft" state="frozen"/>
      <selection pane="bottomLeft" activeCell="D2" sqref="D2"/>
    </sheetView>
  </sheetViews>
  <sheetFormatPr defaultRowHeight="15" x14ac:dyDescent="0.25"/>
  <cols>
    <col min="1" max="1" width="18.140625" style="1" customWidth="1"/>
    <col min="2" max="2" width="19.42578125" customWidth="1"/>
    <col min="3" max="3" width="11.7109375" customWidth="1"/>
    <col min="4" max="4" width="27.5703125" customWidth="1"/>
    <col min="5" max="5" width="27.85546875" customWidth="1"/>
    <col min="6" max="6" width="23" style="1" customWidth="1"/>
    <col min="7" max="7" width="25" customWidth="1"/>
    <col min="8" max="8" width="13.28515625" customWidth="1"/>
    <col min="9" max="9" width="9.140625" style="1"/>
  </cols>
  <sheetData>
    <row r="1" spans="1:9" ht="50.25" customHeight="1" x14ac:dyDescent="0.25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12</v>
      </c>
    </row>
    <row r="2" spans="1:9" ht="135" x14ac:dyDescent="0.25">
      <c r="A2" s="20" t="s">
        <v>126</v>
      </c>
      <c r="B2" s="20" t="s">
        <v>18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/>
      <c r="I2" s="20">
        <v>18</v>
      </c>
    </row>
    <row r="3" spans="1:9" ht="60" x14ac:dyDescent="0.25">
      <c r="A3" s="20" t="s">
        <v>127</v>
      </c>
      <c r="B3" s="20" t="s">
        <v>18</v>
      </c>
      <c r="C3" s="20" t="s">
        <v>24</v>
      </c>
      <c r="D3" s="20" t="s">
        <v>25</v>
      </c>
      <c r="E3" s="20" t="s">
        <v>21</v>
      </c>
      <c r="F3" s="20" t="s">
        <v>22</v>
      </c>
      <c r="G3" s="20" t="s">
        <v>23</v>
      </c>
      <c r="H3" s="20"/>
      <c r="I3" s="20">
        <v>18</v>
      </c>
    </row>
    <row r="4" spans="1:9" ht="60" x14ac:dyDescent="0.25">
      <c r="A4" s="20" t="s">
        <v>128</v>
      </c>
      <c r="B4" s="20" t="s">
        <v>18</v>
      </c>
      <c r="C4" s="20" t="s">
        <v>26</v>
      </c>
      <c r="D4" s="20" t="s">
        <v>27</v>
      </c>
      <c r="E4" s="20" t="s">
        <v>21</v>
      </c>
      <c r="F4" s="20" t="s">
        <v>22</v>
      </c>
      <c r="G4" s="20" t="s">
        <v>28</v>
      </c>
      <c r="H4" s="20"/>
      <c r="I4" s="20">
        <v>18</v>
      </c>
    </row>
    <row r="5" spans="1:9" ht="90" x14ac:dyDescent="0.25">
      <c r="A5" s="20" t="s">
        <v>129</v>
      </c>
      <c r="B5" s="20" t="s">
        <v>18</v>
      </c>
      <c r="C5" s="20" t="s">
        <v>29</v>
      </c>
      <c r="D5" s="20" t="s">
        <v>30</v>
      </c>
      <c r="E5" s="20" t="s">
        <v>21</v>
      </c>
      <c r="F5" s="20" t="s">
        <v>22</v>
      </c>
      <c r="G5" s="20" t="s">
        <v>28</v>
      </c>
      <c r="H5" s="20"/>
      <c r="I5" s="20">
        <v>18</v>
      </c>
    </row>
    <row r="6" spans="1:9" ht="60" x14ac:dyDescent="0.25">
      <c r="A6" s="20" t="s">
        <v>130</v>
      </c>
      <c r="B6" s="20" t="s">
        <v>18</v>
      </c>
      <c r="C6" s="20" t="s">
        <v>31</v>
      </c>
      <c r="D6" s="20" t="s">
        <v>32</v>
      </c>
      <c r="E6" s="20" t="s">
        <v>21</v>
      </c>
      <c r="F6" s="20" t="s">
        <v>22</v>
      </c>
      <c r="G6" s="20" t="s">
        <v>28</v>
      </c>
      <c r="H6" s="20"/>
      <c r="I6" s="20">
        <v>18</v>
      </c>
    </row>
    <row r="7" spans="1:9" ht="45" x14ac:dyDescent="0.25">
      <c r="A7" s="20" t="s">
        <v>131</v>
      </c>
      <c r="B7" s="20" t="s">
        <v>18</v>
      </c>
      <c r="C7" s="20" t="s">
        <v>33</v>
      </c>
      <c r="D7" s="20" t="s">
        <v>34</v>
      </c>
      <c r="E7" s="20" t="s">
        <v>21</v>
      </c>
      <c r="F7" s="20" t="s">
        <v>22</v>
      </c>
      <c r="G7" s="20" t="s">
        <v>28</v>
      </c>
      <c r="H7" s="20"/>
      <c r="I7" s="20">
        <v>18</v>
      </c>
    </row>
    <row r="8" spans="1:9" ht="60" x14ac:dyDescent="0.25">
      <c r="A8" s="20" t="s">
        <v>132</v>
      </c>
      <c r="B8" s="20" t="s">
        <v>18</v>
      </c>
      <c r="C8" s="20" t="s">
        <v>35</v>
      </c>
      <c r="D8" s="20" t="s">
        <v>36</v>
      </c>
      <c r="E8" s="20" t="s">
        <v>21</v>
      </c>
      <c r="F8" s="20" t="s">
        <v>22</v>
      </c>
      <c r="G8" s="20" t="s">
        <v>28</v>
      </c>
      <c r="H8" s="20"/>
      <c r="I8" s="20">
        <v>18</v>
      </c>
    </row>
    <row r="9" spans="1:9" ht="60" x14ac:dyDescent="0.25">
      <c r="A9" s="20" t="s">
        <v>128</v>
      </c>
      <c r="B9" s="20" t="s">
        <v>18</v>
      </c>
      <c r="C9" s="20" t="s">
        <v>37</v>
      </c>
      <c r="D9" s="20" t="s">
        <v>38</v>
      </c>
      <c r="E9" s="20" t="s">
        <v>21</v>
      </c>
      <c r="F9" s="20" t="s">
        <v>22</v>
      </c>
      <c r="G9" s="20" t="s">
        <v>39</v>
      </c>
      <c r="H9" s="20"/>
      <c r="I9" s="20">
        <v>18</v>
      </c>
    </row>
    <row r="10" spans="1:9" ht="60" x14ac:dyDescent="0.25">
      <c r="A10" s="20" t="s">
        <v>128</v>
      </c>
      <c r="B10" s="20" t="s">
        <v>18</v>
      </c>
      <c r="C10" s="20" t="s">
        <v>40</v>
      </c>
      <c r="D10" s="20" t="s">
        <v>41</v>
      </c>
      <c r="E10" s="20" t="s">
        <v>21</v>
      </c>
      <c r="F10" s="20" t="s">
        <v>22</v>
      </c>
      <c r="G10" s="20" t="s">
        <v>39</v>
      </c>
      <c r="H10" s="20"/>
      <c r="I10" s="20">
        <v>18</v>
      </c>
    </row>
    <row r="11" spans="1:9" ht="90" x14ac:dyDescent="0.25">
      <c r="A11" s="20" t="s">
        <v>128</v>
      </c>
      <c r="B11" s="20" t="s">
        <v>18</v>
      </c>
      <c r="C11" s="20" t="s">
        <v>42</v>
      </c>
      <c r="D11" s="20" t="s">
        <v>43</v>
      </c>
      <c r="E11" s="20" t="s">
        <v>21</v>
      </c>
      <c r="F11" s="20" t="s">
        <v>22</v>
      </c>
      <c r="G11" s="20" t="s">
        <v>39</v>
      </c>
      <c r="H11" s="20"/>
      <c r="I11" s="20">
        <v>18</v>
      </c>
    </row>
    <row r="12" spans="1:9" ht="60" x14ac:dyDescent="0.25">
      <c r="A12" s="21" t="s">
        <v>131</v>
      </c>
      <c r="B12" s="21" t="s">
        <v>18</v>
      </c>
      <c r="C12" s="21" t="s">
        <v>44</v>
      </c>
      <c r="D12" s="21" t="s">
        <v>45</v>
      </c>
      <c r="E12" s="21" t="s">
        <v>46</v>
      </c>
      <c r="F12" s="21" t="s">
        <v>22</v>
      </c>
      <c r="G12" s="21" t="s">
        <v>23</v>
      </c>
      <c r="H12" s="21"/>
      <c r="I12" s="21">
        <v>18</v>
      </c>
    </row>
    <row r="13" spans="1:9" ht="60" x14ac:dyDescent="0.25">
      <c r="A13" s="21" t="s">
        <v>130</v>
      </c>
      <c r="B13" s="21" t="s">
        <v>18</v>
      </c>
      <c r="C13" s="21" t="s">
        <v>47</v>
      </c>
      <c r="D13" s="21" t="s">
        <v>48</v>
      </c>
      <c r="E13" s="21" t="s">
        <v>46</v>
      </c>
      <c r="F13" s="21" t="s">
        <v>22</v>
      </c>
      <c r="G13" s="21" t="s">
        <v>23</v>
      </c>
      <c r="H13" s="21"/>
      <c r="I13" s="21">
        <v>18</v>
      </c>
    </row>
    <row r="14" spans="1:9" ht="90" x14ac:dyDescent="0.25">
      <c r="A14" s="21" t="s">
        <v>133</v>
      </c>
      <c r="B14" s="21" t="s">
        <v>18</v>
      </c>
      <c r="C14" s="21" t="s">
        <v>49</v>
      </c>
      <c r="D14" s="21" t="s">
        <v>50</v>
      </c>
      <c r="E14" s="21" t="s">
        <v>46</v>
      </c>
      <c r="F14" s="21" t="s">
        <v>22</v>
      </c>
      <c r="G14" s="21" t="s">
        <v>23</v>
      </c>
      <c r="H14" s="21"/>
      <c r="I14" s="21">
        <v>18</v>
      </c>
    </row>
    <row r="15" spans="1:9" ht="135" x14ac:dyDescent="0.25">
      <c r="A15" s="21" t="s">
        <v>134</v>
      </c>
      <c r="B15" s="21" t="s">
        <v>18</v>
      </c>
      <c r="C15" s="21" t="s">
        <v>51</v>
      </c>
      <c r="D15" s="21" t="s">
        <v>52</v>
      </c>
      <c r="E15" s="21" t="s">
        <v>46</v>
      </c>
      <c r="F15" s="21" t="s">
        <v>22</v>
      </c>
      <c r="G15" s="21" t="s">
        <v>23</v>
      </c>
      <c r="H15" s="21"/>
      <c r="I15" s="21">
        <v>18</v>
      </c>
    </row>
    <row r="16" spans="1:9" ht="30" x14ac:dyDescent="0.25">
      <c r="A16" s="21" t="s">
        <v>135</v>
      </c>
      <c r="B16" s="21" t="s">
        <v>18</v>
      </c>
      <c r="C16" s="21" t="s">
        <v>53</v>
      </c>
      <c r="D16" s="21" t="s">
        <v>54</v>
      </c>
      <c r="E16" s="21" t="s">
        <v>46</v>
      </c>
      <c r="F16" s="21" t="s">
        <v>22</v>
      </c>
      <c r="G16" s="21" t="s">
        <v>23</v>
      </c>
      <c r="H16" s="21"/>
      <c r="I16" s="21">
        <v>18</v>
      </c>
    </row>
    <row r="17" spans="1:9" ht="75" x14ac:dyDescent="0.25">
      <c r="A17" s="21" t="s">
        <v>136</v>
      </c>
      <c r="B17" s="21" t="s">
        <v>18</v>
      </c>
      <c r="C17" s="21" t="s">
        <v>55</v>
      </c>
      <c r="D17" s="21" t="s">
        <v>56</v>
      </c>
      <c r="E17" s="21" t="s">
        <v>46</v>
      </c>
      <c r="F17" s="21" t="s">
        <v>22</v>
      </c>
      <c r="G17" s="21" t="s">
        <v>23</v>
      </c>
      <c r="H17" s="21"/>
      <c r="I17" s="21">
        <v>18</v>
      </c>
    </row>
    <row r="18" spans="1:9" ht="60" x14ac:dyDescent="0.25">
      <c r="A18" s="21" t="s">
        <v>136</v>
      </c>
      <c r="B18" s="21" t="s">
        <v>137</v>
      </c>
      <c r="C18" s="21" t="s">
        <v>57</v>
      </c>
      <c r="D18" s="21" t="s">
        <v>58</v>
      </c>
      <c r="E18" s="21" t="s">
        <v>46</v>
      </c>
      <c r="F18" s="21" t="s">
        <v>22</v>
      </c>
      <c r="G18" s="21" t="s">
        <v>23</v>
      </c>
      <c r="H18" s="21"/>
      <c r="I18" s="21">
        <v>18</v>
      </c>
    </row>
    <row r="19" spans="1:9" ht="135" x14ac:dyDescent="0.25">
      <c r="A19" s="21" t="s">
        <v>134</v>
      </c>
      <c r="B19" s="21" t="s">
        <v>18</v>
      </c>
      <c r="C19" s="21" t="s">
        <v>59</v>
      </c>
      <c r="D19" s="21" t="s">
        <v>60</v>
      </c>
      <c r="E19" s="21" t="s">
        <v>46</v>
      </c>
      <c r="F19" s="21" t="s">
        <v>22</v>
      </c>
      <c r="G19" s="21" t="s">
        <v>23</v>
      </c>
      <c r="H19" s="21"/>
      <c r="I19" s="21">
        <v>18</v>
      </c>
    </row>
    <row r="20" spans="1:9" ht="90" x14ac:dyDescent="0.25">
      <c r="A20" s="21" t="s">
        <v>138</v>
      </c>
      <c r="B20" s="21" t="s">
        <v>18</v>
      </c>
      <c r="C20" s="21" t="s">
        <v>61</v>
      </c>
      <c r="D20" s="21" t="s">
        <v>62</v>
      </c>
      <c r="E20" s="21" t="s">
        <v>46</v>
      </c>
      <c r="F20" s="21" t="s">
        <v>22</v>
      </c>
      <c r="G20" s="21" t="s">
        <v>23</v>
      </c>
      <c r="H20" s="21"/>
      <c r="I20" s="21">
        <v>18</v>
      </c>
    </row>
    <row r="21" spans="1:9" ht="75" x14ac:dyDescent="0.25">
      <c r="A21" s="21" t="s">
        <v>138</v>
      </c>
      <c r="B21" s="21" t="s">
        <v>18</v>
      </c>
      <c r="C21" s="21" t="s">
        <v>63</v>
      </c>
      <c r="D21" s="21" t="s">
        <v>64</v>
      </c>
      <c r="E21" s="21" t="s">
        <v>46</v>
      </c>
      <c r="F21" s="21" t="s">
        <v>22</v>
      </c>
      <c r="G21" s="21" t="s">
        <v>23</v>
      </c>
      <c r="H21" s="21"/>
      <c r="I21" s="21">
        <v>18</v>
      </c>
    </row>
    <row r="22" spans="1:9" ht="90" x14ac:dyDescent="0.25">
      <c r="A22" s="21" t="s">
        <v>128</v>
      </c>
      <c r="B22" s="21" t="s">
        <v>18</v>
      </c>
      <c r="C22" s="21" t="s">
        <v>65</v>
      </c>
      <c r="D22" s="21" t="s">
        <v>66</v>
      </c>
      <c r="E22" s="21" t="s">
        <v>46</v>
      </c>
      <c r="F22" s="21" t="s">
        <v>22</v>
      </c>
      <c r="G22" s="21" t="s">
        <v>28</v>
      </c>
      <c r="H22" s="21"/>
      <c r="I22" s="21">
        <v>18</v>
      </c>
    </row>
    <row r="23" spans="1:9" ht="75" x14ac:dyDescent="0.25">
      <c r="A23" s="21" t="s">
        <v>128</v>
      </c>
      <c r="B23" s="21" t="s">
        <v>18</v>
      </c>
      <c r="C23" s="21" t="s">
        <v>67</v>
      </c>
      <c r="D23" s="21" t="s">
        <v>68</v>
      </c>
      <c r="E23" s="21" t="s">
        <v>46</v>
      </c>
      <c r="F23" s="21" t="s">
        <v>22</v>
      </c>
      <c r="G23" s="21" t="s">
        <v>28</v>
      </c>
      <c r="H23" s="21"/>
      <c r="I23" s="21">
        <v>18</v>
      </c>
    </row>
    <row r="24" spans="1:9" ht="90" x14ac:dyDescent="0.25">
      <c r="A24" s="21" t="s">
        <v>128</v>
      </c>
      <c r="B24" s="21" t="s">
        <v>18</v>
      </c>
      <c r="C24" s="21" t="s">
        <v>69</v>
      </c>
      <c r="D24" s="21" t="s">
        <v>70</v>
      </c>
      <c r="E24" s="21" t="s">
        <v>46</v>
      </c>
      <c r="F24" s="21" t="s">
        <v>22</v>
      </c>
      <c r="G24" s="21" t="s">
        <v>28</v>
      </c>
      <c r="H24" s="21"/>
      <c r="I24" s="21">
        <v>18</v>
      </c>
    </row>
    <row r="25" spans="1:9" ht="75" x14ac:dyDescent="0.25">
      <c r="A25" s="21" t="s">
        <v>128</v>
      </c>
      <c r="B25" s="21" t="s">
        <v>18</v>
      </c>
      <c r="C25" s="21" t="s">
        <v>71</v>
      </c>
      <c r="D25" s="21" t="s">
        <v>72</v>
      </c>
      <c r="E25" s="21" t="s">
        <v>46</v>
      </c>
      <c r="F25" s="21" t="s">
        <v>22</v>
      </c>
      <c r="G25" s="21" t="s">
        <v>28</v>
      </c>
      <c r="H25" s="21"/>
      <c r="I25" s="21">
        <v>18</v>
      </c>
    </row>
    <row r="26" spans="1:9" ht="75" x14ac:dyDescent="0.25">
      <c r="A26" s="21" t="s">
        <v>128</v>
      </c>
      <c r="B26" s="21" t="s">
        <v>18</v>
      </c>
      <c r="C26" s="21" t="s">
        <v>73</v>
      </c>
      <c r="D26" s="21" t="s">
        <v>74</v>
      </c>
      <c r="E26" s="21" t="s">
        <v>46</v>
      </c>
      <c r="F26" s="21" t="s">
        <v>22</v>
      </c>
      <c r="G26" s="21" t="s">
        <v>28</v>
      </c>
      <c r="H26" s="21"/>
      <c r="I26" s="21">
        <v>18</v>
      </c>
    </row>
    <row r="27" spans="1:9" ht="90" x14ac:dyDescent="0.25">
      <c r="A27" s="21" t="s">
        <v>139</v>
      </c>
      <c r="B27" s="21" t="s">
        <v>18</v>
      </c>
      <c r="C27" s="21" t="s">
        <v>75</v>
      </c>
      <c r="D27" s="21" t="s">
        <v>76</v>
      </c>
      <c r="E27" s="21" t="s">
        <v>46</v>
      </c>
      <c r="F27" s="21" t="s">
        <v>22</v>
      </c>
      <c r="G27" s="21" t="s">
        <v>28</v>
      </c>
      <c r="H27" s="21"/>
      <c r="I27" s="21">
        <v>18</v>
      </c>
    </row>
    <row r="28" spans="1:9" ht="135" x14ac:dyDescent="0.25">
      <c r="A28" s="21" t="s">
        <v>140</v>
      </c>
      <c r="B28" s="21" t="s">
        <v>18</v>
      </c>
      <c r="C28" s="21" t="s">
        <v>77</v>
      </c>
      <c r="D28" s="21" t="s">
        <v>78</v>
      </c>
      <c r="E28" s="21" t="s">
        <v>46</v>
      </c>
      <c r="F28" s="21" t="s">
        <v>22</v>
      </c>
      <c r="G28" s="21" t="s">
        <v>28</v>
      </c>
      <c r="H28" s="21"/>
      <c r="I28" s="21">
        <v>18</v>
      </c>
    </row>
    <row r="29" spans="1:9" ht="75" x14ac:dyDescent="0.25">
      <c r="A29" s="21" t="s">
        <v>141</v>
      </c>
      <c r="B29" s="21" t="s">
        <v>18</v>
      </c>
      <c r="C29" s="21" t="s">
        <v>79</v>
      </c>
      <c r="D29" s="21" t="s">
        <v>80</v>
      </c>
      <c r="E29" s="21" t="s">
        <v>46</v>
      </c>
      <c r="F29" s="21" t="s">
        <v>22</v>
      </c>
      <c r="G29" s="21" t="s">
        <v>28</v>
      </c>
      <c r="H29" s="21"/>
      <c r="I29" s="21">
        <v>18</v>
      </c>
    </row>
    <row r="30" spans="1:9" ht="75" x14ac:dyDescent="0.25">
      <c r="A30" s="21" t="s">
        <v>130</v>
      </c>
      <c r="B30" s="21" t="s">
        <v>18</v>
      </c>
      <c r="C30" s="21" t="s">
        <v>81</v>
      </c>
      <c r="D30" s="21" t="s">
        <v>82</v>
      </c>
      <c r="E30" s="21" t="s">
        <v>46</v>
      </c>
      <c r="F30" s="21" t="s">
        <v>22</v>
      </c>
      <c r="G30" s="21" t="s">
        <v>28</v>
      </c>
      <c r="H30" s="21"/>
      <c r="I30" s="21">
        <v>18</v>
      </c>
    </row>
    <row r="31" spans="1:9" ht="90" x14ac:dyDescent="0.25">
      <c r="A31" s="21" t="s">
        <v>138</v>
      </c>
      <c r="B31" s="21" t="s">
        <v>18</v>
      </c>
      <c r="C31" s="21" t="s">
        <v>83</v>
      </c>
      <c r="D31" s="21" t="s">
        <v>84</v>
      </c>
      <c r="E31" s="21" t="s">
        <v>46</v>
      </c>
      <c r="F31" s="21" t="s">
        <v>22</v>
      </c>
      <c r="G31" s="21" t="s">
        <v>28</v>
      </c>
      <c r="H31" s="21"/>
      <c r="I31" s="21">
        <v>18</v>
      </c>
    </row>
    <row r="32" spans="1:9" ht="75" x14ac:dyDescent="0.25">
      <c r="A32" s="21" t="s">
        <v>142</v>
      </c>
      <c r="B32" s="21" t="s">
        <v>18</v>
      </c>
      <c r="C32" s="21" t="s">
        <v>85</v>
      </c>
      <c r="D32" s="21" t="s">
        <v>86</v>
      </c>
      <c r="E32" s="21" t="s">
        <v>46</v>
      </c>
      <c r="F32" s="21" t="s">
        <v>22</v>
      </c>
      <c r="G32" s="21" t="s">
        <v>28</v>
      </c>
      <c r="H32" s="21"/>
      <c r="I32" s="21">
        <v>18</v>
      </c>
    </row>
    <row r="33" spans="1:9" ht="60" x14ac:dyDescent="0.25">
      <c r="A33" s="21" t="s">
        <v>143</v>
      </c>
      <c r="B33" s="21" t="s">
        <v>18</v>
      </c>
      <c r="C33" s="21" t="s">
        <v>87</v>
      </c>
      <c r="D33" s="21" t="s">
        <v>88</v>
      </c>
      <c r="E33" s="21" t="s">
        <v>46</v>
      </c>
      <c r="F33" s="21" t="s">
        <v>22</v>
      </c>
      <c r="G33" s="21" t="s">
        <v>28</v>
      </c>
      <c r="H33" s="21"/>
      <c r="I33" s="21">
        <v>18</v>
      </c>
    </row>
    <row r="34" spans="1:9" ht="90" x14ac:dyDescent="0.25">
      <c r="A34" s="21" t="s">
        <v>139</v>
      </c>
      <c r="B34" s="21" t="s">
        <v>18</v>
      </c>
      <c r="C34" s="21" t="s">
        <v>89</v>
      </c>
      <c r="D34" s="21" t="s">
        <v>90</v>
      </c>
      <c r="E34" s="21" t="s">
        <v>46</v>
      </c>
      <c r="F34" s="21" t="s">
        <v>22</v>
      </c>
      <c r="G34" s="21" t="s">
        <v>39</v>
      </c>
      <c r="H34" s="21"/>
      <c r="I34" s="21">
        <v>18</v>
      </c>
    </row>
    <row r="35" spans="1:9" ht="60" x14ac:dyDescent="0.25">
      <c r="A35" s="21" t="s">
        <v>144</v>
      </c>
      <c r="B35" s="21" t="s">
        <v>18</v>
      </c>
      <c r="C35" s="21" t="s">
        <v>91</v>
      </c>
      <c r="D35" s="21" t="s">
        <v>92</v>
      </c>
      <c r="E35" s="21" t="s">
        <v>46</v>
      </c>
      <c r="F35" s="21" t="s">
        <v>22</v>
      </c>
      <c r="G35" s="21" t="s">
        <v>39</v>
      </c>
      <c r="H35" s="21"/>
      <c r="I35" s="21">
        <v>18</v>
      </c>
    </row>
    <row r="36" spans="1:9" ht="75" x14ac:dyDescent="0.25">
      <c r="A36" s="21" t="s">
        <v>130</v>
      </c>
      <c r="B36" s="21" t="s">
        <v>18</v>
      </c>
      <c r="C36" s="21" t="s">
        <v>93</v>
      </c>
      <c r="D36" s="21" t="s">
        <v>94</v>
      </c>
      <c r="E36" s="21" t="s">
        <v>46</v>
      </c>
      <c r="F36" s="21" t="s">
        <v>22</v>
      </c>
      <c r="G36" s="21" t="s">
        <v>39</v>
      </c>
      <c r="H36" s="21"/>
      <c r="I36" s="21">
        <v>18</v>
      </c>
    </row>
    <row r="37" spans="1:9" ht="90" x14ac:dyDescent="0.25">
      <c r="A37" s="21" t="s">
        <v>133</v>
      </c>
      <c r="B37" s="21" t="s">
        <v>18</v>
      </c>
      <c r="C37" s="21" t="s">
        <v>95</v>
      </c>
      <c r="D37" s="21" t="s">
        <v>96</v>
      </c>
      <c r="E37" s="21" t="s">
        <v>46</v>
      </c>
      <c r="F37" s="21" t="s">
        <v>22</v>
      </c>
      <c r="G37" s="21" t="s">
        <v>39</v>
      </c>
      <c r="H37" s="21"/>
      <c r="I37" s="21">
        <v>18</v>
      </c>
    </row>
    <row r="38" spans="1:9" ht="60" x14ac:dyDescent="0.25">
      <c r="A38" s="21" t="s">
        <v>145</v>
      </c>
      <c r="B38" s="21" t="s">
        <v>18</v>
      </c>
      <c r="C38" s="21" t="s">
        <v>97</v>
      </c>
      <c r="D38" s="21" t="s">
        <v>98</v>
      </c>
      <c r="E38" s="21" t="s">
        <v>46</v>
      </c>
      <c r="F38" s="21" t="s">
        <v>22</v>
      </c>
      <c r="G38" s="21" t="s">
        <v>39</v>
      </c>
      <c r="H38" s="21"/>
      <c r="I38" s="21">
        <v>18</v>
      </c>
    </row>
    <row r="39" spans="1:9" ht="75" x14ac:dyDescent="0.25">
      <c r="A39" s="21" t="s">
        <v>131</v>
      </c>
      <c r="B39" s="21" t="s">
        <v>18</v>
      </c>
      <c r="C39" s="21" t="s">
        <v>99</v>
      </c>
      <c r="D39" s="21" t="s">
        <v>100</v>
      </c>
      <c r="E39" s="21" t="s">
        <v>46</v>
      </c>
      <c r="F39" s="21" t="s">
        <v>22</v>
      </c>
      <c r="G39" s="21" t="s">
        <v>39</v>
      </c>
      <c r="H39" s="21"/>
      <c r="I39" s="21">
        <v>18</v>
      </c>
    </row>
    <row r="40" spans="1:9" ht="30" x14ac:dyDescent="0.25">
      <c r="A40" s="21" t="s">
        <v>146</v>
      </c>
      <c r="B40" s="21" t="s">
        <v>18</v>
      </c>
      <c r="C40" s="21" t="s">
        <v>101</v>
      </c>
      <c r="D40" s="21" t="s">
        <v>102</v>
      </c>
      <c r="E40" s="21" t="s">
        <v>46</v>
      </c>
      <c r="F40" s="21" t="s">
        <v>22</v>
      </c>
      <c r="G40" s="21" t="s">
        <v>39</v>
      </c>
      <c r="H40" s="21"/>
      <c r="I40" s="21">
        <v>18</v>
      </c>
    </row>
    <row r="41" spans="1:9" ht="135" x14ac:dyDescent="0.25">
      <c r="A41" s="20" t="s">
        <v>134</v>
      </c>
      <c r="B41" s="20" t="s">
        <v>18</v>
      </c>
      <c r="C41" s="20" t="s">
        <v>103</v>
      </c>
      <c r="D41" s="20" t="s">
        <v>104</v>
      </c>
      <c r="E41" s="20" t="s">
        <v>21</v>
      </c>
      <c r="F41" s="20" t="s">
        <v>105</v>
      </c>
      <c r="G41" s="20" t="s">
        <v>23</v>
      </c>
      <c r="H41" s="20"/>
      <c r="I41" s="20">
        <v>18</v>
      </c>
    </row>
    <row r="42" spans="1:9" ht="135" x14ac:dyDescent="0.25">
      <c r="A42" s="20" t="s">
        <v>147</v>
      </c>
      <c r="B42" s="20" t="s">
        <v>18</v>
      </c>
      <c r="C42" s="20" t="s">
        <v>106</v>
      </c>
      <c r="D42" s="20" t="s">
        <v>107</v>
      </c>
      <c r="E42" s="20" t="s">
        <v>21</v>
      </c>
      <c r="F42" s="20" t="s">
        <v>105</v>
      </c>
      <c r="G42" s="20" t="s">
        <v>23</v>
      </c>
      <c r="H42" s="20"/>
      <c r="I42" s="20">
        <v>18</v>
      </c>
    </row>
    <row r="43" spans="1:9" ht="90" x14ac:dyDescent="0.25">
      <c r="A43" s="20" t="s">
        <v>128</v>
      </c>
      <c r="B43" s="20" t="s">
        <v>18</v>
      </c>
      <c r="C43" s="20" t="s">
        <v>108</v>
      </c>
      <c r="D43" s="20" t="s">
        <v>109</v>
      </c>
      <c r="E43" s="20" t="s">
        <v>21</v>
      </c>
      <c r="F43" s="20" t="s">
        <v>105</v>
      </c>
      <c r="G43" s="20" t="s">
        <v>28</v>
      </c>
      <c r="H43" s="20"/>
      <c r="I43" s="20">
        <v>18</v>
      </c>
    </row>
    <row r="44" spans="1:9" ht="60" x14ac:dyDescent="0.25">
      <c r="A44" s="20" t="s">
        <v>132</v>
      </c>
      <c r="B44" s="20" t="s">
        <v>18</v>
      </c>
      <c r="C44" s="20" t="s">
        <v>110</v>
      </c>
      <c r="D44" s="20" t="s">
        <v>111</v>
      </c>
      <c r="E44" s="20" t="s">
        <v>21</v>
      </c>
      <c r="F44" s="20" t="s">
        <v>105</v>
      </c>
      <c r="G44" s="20" t="s">
        <v>28</v>
      </c>
      <c r="H44" s="20"/>
      <c r="I44" s="20">
        <v>18</v>
      </c>
    </row>
    <row r="45" spans="1:9" ht="60" x14ac:dyDescent="0.25">
      <c r="A45" s="20" t="s">
        <v>145</v>
      </c>
      <c r="B45" s="20" t="s">
        <v>18</v>
      </c>
      <c r="C45" s="20" t="s">
        <v>112</v>
      </c>
      <c r="D45" s="20" t="s">
        <v>113</v>
      </c>
      <c r="E45" s="20" t="s">
        <v>21</v>
      </c>
      <c r="F45" s="20" t="s">
        <v>105</v>
      </c>
      <c r="G45" s="20" t="s">
        <v>28</v>
      </c>
      <c r="H45" s="20"/>
      <c r="I45" s="20">
        <v>18</v>
      </c>
    </row>
    <row r="46" spans="1:9" ht="75" x14ac:dyDescent="0.25">
      <c r="A46" s="20" t="s">
        <v>128</v>
      </c>
      <c r="B46" s="20" t="s">
        <v>18</v>
      </c>
      <c r="C46" s="20" t="s">
        <v>114</v>
      </c>
      <c r="D46" s="20" t="s">
        <v>115</v>
      </c>
      <c r="E46" s="20" t="s">
        <v>21</v>
      </c>
      <c r="F46" s="20" t="s">
        <v>105</v>
      </c>
      <c r="G46" s="20" t="s">
        <v>39</v>
      </c>
      <c r="H46" s="20"/>
      <c r="I46" s="20">
        <v>18</v>
      </c>
    </row>
    <row r="47" spans="1:9" ht="75" x14ac:dyDescent="0.25">
      <c r="A47" s="20" t="s">
        <v>128</v>
      </c>
      <c r="B47" s="20" t="s">
        <v>18</v>
      </c>
      <c r="C47" s="20" t="s">
        <v>116</v>
      </c>
      <c r="D47" s="20" t="s">
        <v>117</v>
      </c>
      <c r="E47" s="20" t="s">
        <v>21</v>
      </c>
      <c r="F47" s="20" t="s">
        <v>105</v>
      </c>
      <c r="G47" s="20" t="s">
        <v>39</v>
      </c>
      <c r="H47" s="20"/>
      <c r="I47" s="20">
        <v>18</v>
      </c>
    </row>
    <row r="48" spans="1:9" ht="90" x14ac:dyDescent="0.25">
      <c r="A48" s="20" t="s">
        <v>139</v>
      </c>
      <c r="B48" s="20" t="s">
        <v>18</v>
      </c>
      <c r="C48" s="20" t="s">
        <v>118</v>
      </c>
      <c r="D48" s="20" t="s">
        <v>119</v>
      </c>
      <c r="E48" s="20" t="s">
        <v>21</v>
      </c>
      <c r="F48" s="20" t="s">
        <v>105</v>
      </c>
      <c r="G48" s="20" t="s">
        <v>39</v>
      </c>
      <c r="H48" s="20"/>
      <c r="I48" s="20">
        <v>18</v>
      </c>
    </row>
    <row r="49" spans="1:9" ht="75" x14ac:dyDescent="0.25">
      <c r="A49" s="20" t="s">
        <v>138</v>
      </c>
      <c r="B49" s="20" t="s">
        <v>18</v>
      </c>
      <c r="C49" s="20" t="s">
        <v>120</v>
      </c>
      <c r="D49" s="20" t="s">
        <v>121</v>
      </c>
      <c r="E49" s="20" t="s">
        <v>21</v>
      </c>
      <c r="F49" s="20" t="s">
        <v>105</v>
      </c>
      <c r="G49" s="20" t="s">
        <v>39</v>
      </c>
      <c r="H49" s="20"/>
      <c r="I49" s="20">
        <v>18</v>
      </c>
    </row>
    <row r="50" spans="1:9" ht="75" x14ac:dyDescent="0.25">
      <c r="A50" s="20" t="s">
        <v>148</v>
      </c>
      <c r="B50" s="20" t="s">
        <v>18</v>
      </c>
      <c r="C50" s="20" t="s">
        <v>122</v>
      </c>
      <c r="D50" s="20" t="s">
        <v>123</v>
      </c>
      <c r="E50" s="20" t="s">
        <v>21</v>
      </c>
      <c r="F50" s="20" t="s">
        <v>105</v>
      </c>
      <c r="G50" s="20" t="s">
        <v>39</v>
      </c>
      <c r="H50" s="20"/>
      <c r="I50" s="20">
        <v>18</v>
      </c>
    </row>
    <row r="51" spans="1:9" ht="105" x14ac:dyDescent="0.25">
      <c r="A51" s="20" t="s">
        <v>133</v>
      </c>
      <c r="B51" s="20" t="s">
        <v>18</v>
      </c>
      <c r="C51" s="20" t="s">
        <v>124</v>
      </c>
      <c r="D51" s="20" t="s">
        <v>125</v>
      </c>
      <c r="E51" s="20" t="s">
        <v>21</v>
      </c>
      <c r="F51" s="20" t="s">
        <v>105</v>
      </c>
      <c r="G51" s="20" t="s">
        <v>39</v>
      </c>
      <c r="H51" s="20"/>
      <c r="I51" s="20">
        <v>18</v>
      </c>
    </row>
  </sheetData>
  <autoFilter ref="A1:I51"/>
  <sortState ref="A2:G8343">
    <sortCondition ref="A2:A8343"/>
    <sortCondition descending="1" ref="F2:F8343"/>
    <sortCondition ref="E2:E8343"/>
    <sortCondition ref="G2:G8343"/>
  </sortState>
  <pageMargins left="0.7" right="0.7" top="0.75" bottom="0.75" header="0.3" footer="0.3"/>
  <pageSetup paperSize="9" scale="84" orientation="portrait" horizontalDpi="0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Группировка ОО</vt:lpstr>
      <vt:lpstr>Список ШНОР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К. Ю.</dc:creator>
  <cp:lastModifiedBy>Людмила Юдина</cp:lastModifiedBy>
  <cp:lastPrinted>2021-12-01T07:09:00Z</cp:lastPrinted>
  <dcterms:created xsi:type="dcterms:W3CDTF">2021-11-15T07:02:38Z</dcterms:created>
  <dcterms:modified xsi:type="dcterms:W3CDTF">2021-12-01T07:09:04Z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2.5.4</vt:lpwstr>
  </property>
</Properties>
</file>